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</sheets>
  <definedNames>
    <definedName name="_xlnm.Print_Area" localSheetId="0">Sheet1!$A$1:$AK$16</definedName>
  </definedNames>
  <calcPr calcId="125725"/>
</workbook>
</file>

<file path=xl/calcChain.xml><?xml version="1.0" encoding="utf-8"?>
<calcChain xmlns="http://schemas.openxmlformats.org/spreadsheetml/2006/main">
  <c r="D14" i="1"/>
  <c r="Z8"/>
  <c r="T8"/>
  <c r="N8"/>
  <c r="H8"/>
  <c r="B8"/>
  <c r="AB8" l="1"/>
  <c r="AB14" s="1"/>
  <c r="V8"/>
  <c r="P8"/>
  <c r="J8"/>
  <c r="J14" s="1"/>
  <c r="D8"/>
  <c r="Z14"/>
  <c r="T14"/>
  <c r="N14"/>
  <c r="H14"/>
  <c r="V14"/>
  <c r="P14"/>
  <c r="AH6"/>
  <c r="AH7"/>
  <c r="AH9"/>
  <c r="AH10"/>
  <c r="AH11"/>
  <c r="AH12"/>
  <c r="AH13"/>
  <c r="AH5"/>
  <c r="AF6"/>
  <c r="AF7"/>
  <c r="AF8"/>
  <c r="AF9"/>
  <c r="AF10"/>
  <c r="AF11"/>
  <c r="AF12"/>
  <c r="AF13"/>
  <c r="AF5"/>
  <c r="AD13"/>
  <c r="AE13" s="1"/>
  <c r="AD12"/>
  <c r="AE12" s="1"/>
  <c r="AD11"/>
  <c r="AE11" s="1"/>
  <c r="AD10"/>
  <c r="AE10" s="1"/>
  <c r="AD9"/>
  <c r="AE9" s="1"/>
  <c r="AD8"/>
  <c r="AE8" s="1"/>
  <c r="AD7"/>
  <c r="AE7" s="1"/>
  <c r="AD6"/>
  <c r="AE6" s="1"/>
  <c r="AD5"/>
  <c r="AE5" s="1"/>
  <c r="X13"/>
  <c r="Y13" s="1"/>
  <c r="X12"/>
  <c r="Y12" s="1"/>
  <c r="X11"/>
  <c r="Y11" s="1"/>
  <c r="X10"/>
  <c r="Y10" s="1"/>
  <c r="X9"/>
  <c r="Y9" s="1"/>
  <c r="X8"/>
  <c r="Y8" s="1"/>
  <c r="X7"/>
  <c r="Y7" s="1"/>
  <c r="X6"/>
  <c r="Y6" s="1"/>
  <c r="X5"/>
  <c r="Y5" s="1"/>
  <c r="R13"/>
  <c r="S13" s="1"/>
  <c r="R12"/>
  <c r="S12" s="1"/>
  <c r="R11"/>
  <c r="S11" s="1"/>
  <c r="R10"/>
  <c r="S10" s="1"/>
  <c r="R9"/>
  <c r="S9" s="1"/>
  <c r="R8"/>
  <c r="S8" s="1"/>
  <c r="R7"/>
  <c r="S7" s="1"/>
  <c r="R6"/>
  <c r="S6" s="1"/>
  <c r="R5"/>
  <c r="S5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5"/>
  <c r="G5" s="1"/>
  <c r="AH8" l="1"/>
  <c r="AJ8" s="1"/>
  <c r="AK8" s="1"/>
  <c r="AJ6"/>
  <c r="AK6" s="1"/>
  <c r="AJ5"/>
  <c r="AK5" s="1"/>
  <c r="AJ13"/>
  <c r="AK13" s="1"/>
  <c r="AJ11"/>
  <c r="AK11" s="1"/>
  <c r="AJ9"/>
  <c r="AK9" s="1"/>
  <c r="AJ7"/>
  <c r="AK7" s="1"/>
  <c r="AJ12"/>
  <c r="AK12" s="1"/>
  <c r="AJ10"/>
  <c r="AK10" s="1"/>
  <c r="AC13" l="1"/>
  <c r="AC14"/>
  <c r="AC12"/>
  <c r="AC10"/>
  <c r="AC8"/>
  <c r="AC6"/>
  <c r="AC11"/>
  <c r="AC9"/>
  <c r="AC7"/>
  <c r="AC5"/>
  <c r="AA13"/>
  <c r="AD14"/>
  <c r="AE14" s="1"/>
  <c r="AA14"/>
  <c r="AA12"/>
  <c r="AA10"/>
  <c r="AA8"/>
  <c r="AA6"/>
  <c r="AA11"/>
  <c r="AA9"/>
  <c r="AA7"/>
  <c r="AA5"/>
  <c r="W14"/>
  <c r="W13"/>
  <c r="W11"/>
  <c r="W9"/>
  <c r="W7"/>
  <c r="W5"/>
  <c r="W12"/>
  <c r="W10"/>
  <c r="W8"/>
  <c r="W6"/>
  <c r="U14"/>
  <c r="U10"/>
  <c r="X14"/>
  <c r="Y14" s="1"/>
  <c r="U13"/>
  <c r="U11"/>
  <c r="U9"/>
  <c r="U7"/>
  <c r="U5"/>
  <c r="U12"/>
  <c r="U8"/>
  <c r="U6"/>
  <c r="Q14"/>
  <c r="Q12"/>
  <c r="Q10"/>
  <c r="Q8"/>
  <c r="Q6"/>
  <c r="Q13"/>
  <c r="Q11"/>
  <c r="Q9"/>
  <c r="Q7"/>
  <c r="Q5"/>
  <c r="O9"/>
  <c r="R14"/>
  <c r="S14" s="1"/>
  <c r="O14"/>
  <c r="O12"/>
  <c r="O10"/>
  <c r="O8"/>
  <c r="O6"/>
  <c r="O13"/>
  <c r="O11"/>
  <c r="O7"/>
  <c r="O5"/>
  <c r="I14"/>
  <c r="I12"/>
  <c r="I10"/>
  <c r="I8"/>
  <c r="I6"/>
  <c r="I13"/>
  <c r="I11"/>
  <c r="I9"/>
  <c r="I7"/>
  <c r="I5"/>
  <c r="C14"/>
  <c r="C12"/>
  <c r="C10"/>
  <c r="C8"/>
  <c r="C6"/>
  <c r="C9"/>
  <c r="C7"/>
  <c r="AF14"/>
  <c r="C13"/>
  <c r="C11"/>
  <c r="C5"/>
  <c r="K11"/>
  <c r="K10"/>
  <c r="K8"/>
  <c r="K9"/>
  <c r="K13"/>
  <c r="K14"/>
  <c r="K6"/>
  <c r="K12"/>
  <c r="K7"/>
  <c r="L14"/>
  <c r="M14" s="1"/>
  <c r="K5"/>
  <c r="E12"/>
  <c r="E8"/>
  <c r="E9"/>
  <c r="E5"/>
  <c r="E14"/>
  <c r="E10"/>
  <c r="E13"/>
  <c r="E7"/>
  <c r="E6"/>
  <c r="F14"/>
  <c r="G14" s="1"/>
  <c r="E11"/>
  <c r="AH14"/>
  <c r="AJ14" s="1"/>
  <c r="AK14" s="1"/>
</calcChain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<sst xmlns="http://schemas.openxmlformats.org/spreadsheetml/2006/main" count="27" uniqueCount="22">
  <si>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</si>
  <si>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</si>
  <si>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</si>
  <si>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</si>
  <si>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</si>
  <si>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</si>
  <si>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</si>
  <si>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</si>
  <si>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</si>
  <si>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</si>
  <si>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</si>
  <si>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</si>
  <si>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</si>
  <si>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</si>
  <si>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</si>
  <si>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ΑΙΤΗΤΗΣ ΑΣΥΛΟΥ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</si>
  <si>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</si>
  <si>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</si>
  <si>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</si>
  <si>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</si>
  <si>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</si>
  <si>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>ΚΑΤΑ ΤΟΝ ΦΕΒΡΟΥΑΡΙΟ ΤΟΥ 2013 ΚΑΙ  2014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</si>
</sst>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  <charset val="161"/>
    </font>
    <font>
      <sz val="11"/>
      <color indexed="14"/>
      <name val="Calibri"/>
      <family val="2"/>
      <charset val="161"/>
    </font>
    <font>
      <sz val="10"/>
      <name val="Arial Greek"/>
    </font>
    <font>
      <sz val="11"/>
      <color indexed="53"/>
      <name val="Calibri"/>
      <family val="2"/>
    </font>
    <font>
      <sz val="11"/>
      <color indexed="53"/>
      <name val="Calibri"/>
      <family val="2"/>
      <charset val="161"/>
    </font>
    <font>
      <b/>
      <sz val="9"/>
      <name val="Arial"/>
      <family val="2"/>
      <charset val="161"/>
    </font>
    <font>
      <b/>
      <sz val="11"/>
      <color rgb="FFFF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1" xfId="0" applyFont="1" applyFill="1" applyBorder="1"/>
    <xf numFmtId="0" fontId="6" fillId="0" borderId="0" xfId="0" applyFont="1"/>
    <xf numFmtId="0" fontId="2" fillId="0" borderId="0" xfId="0" applyFont="1"/>
    <xf numFmtId="0" fontId="3" fillId="0" borderId="2" xfId="0" applyFont="1" applyFill="1" applyBorder="1"/>
    <xf numFmtId="0" fontId="7" fillId="0" borderId="0" xfId="0" applyFont="1"/>
    <xf numFmtId="0" fontId="8" fillId="0" borderId="0" xfId="0" applyFont="1"/>
    <xf numFmtId="9" fontId="6" fillId="0" borderId="0" xfId="0" applyNumberFormat="1" applyFont="1"/>
    <xf numFmtId="0" fontId="2" fillId="0" borderId="3" xfId="0" applyFont="1" applyFill="1" applyBorder="1" applyAlignment="1">
      <alignment horizontal="left" wrapText="1"/>
    </xf>
    <xf numFmtId="9" fontId="3" fillId="0" borderId="4" xfId="1" applyFont="1" applyFill="1" applyBorder="1"/>
    <xf numFmtId="0" fontId="3" fillId="0" borderId="4" xfId="0" applyFont="1" applyFill="1" applyBorder="1"/>
    <xf numFmtId="1" fontId="3" fillId="0" borderId="4" xfId="1" applyNumberFormat="1" applyFont="1" applyFill="1" applyBorder="1"/>
    <xf numFmtId="9" fontId="3" fillId="0" borderId="5" xfId="1" applyFont="1" applyFill="1" applyBorder="1"/>
    <xf numFmtId="0" fontId="3" fillId="0" borderId="4" xfId="1" applyNumberFormat="1" applyFont="1" applyFill="1" applyBorder="1"/>
    <xf numFmtId="9" fontId="3" fillId="0" borderId="4" xfId="1" applyNumberFormat="1" applyFont="1" applyFill="1" applyBorder="1"/>
    <xf numFmtId="0" fontId="2" fillId="0" borderId="3" xfId="0" applyFont="1" applyFill="1" applyBorder="1" applyAlignment="1">
      <alignment wrapText="1"/>
    </xf>
    <xf numFmtId="9" fontId="3" fillId="0" borderId="4" xfId="0" applyNumberFormat="1" applyFont="1" applyFill="1" applyBorder="1"/>
    <xf numFmtId="0" fontId="3" fillId="0" borderId="7" xfId="0" applyFont="1" applyFill="1" applyBorder="1"/>
    <xf numFmtId="0" fontId="3" fillId="0" borderId="6" xfId="0" applyFont="1" applyFill="1" applyBorder="1"/>
    <xf numFmtId="0" fontId="9" fillId="0" borderId="0" xfId="0" applyFont="1" applyFill="1" applyBorder="1"/>
    <xf numFmtId="0" fontId="10" fillId="0" borderId="0" xfId="0" applyFont="1"/>
    <xf numFmtId="0" fontId="11" fillId="0" borderId="0" xfId="0" applyFont="1"/>
    <xf numFmtId="0" fontId="2" fillId="0" borderId="11" xfId="0" applyFont="1" applyFill="1" applyBorder="1" applyAlignment="1">
      <alignment horizontal="left" wrapText="1"/>
    </xf>
    <xf numFmtId="0" fontId="12" fillId="0" borderId="1" xfId="0" applyFont="1" applyFill="1" applyBorder="1"/>
    <xf numFmtId="1" fontId="12" fillId="0" borderId="9" xfId="0" applyNumberFormat="1" applyFont="1" applyFill="1" applyBorder="1"/>
    <xf numFmtId="9" fontId="12" fillId="0" borderId="10" xfId="0" applyNumberFormat="1" applyFont="1" applyFill="1" applyBorder="1"/>
    <xf numFmtId="0" fontId="2" fillId="2" borderId="3" xfId="0" applyFont="1" applyFill="1" applyBorder="1" applyAlignment="1">
      <alignment wrapText="1"/>
    </xf>
    <xf numFmtId="0" fontId="3" fillId="2" borderId="4" xfId="0" applyFont="1" applyFill="1" applyBorder="1"/>
    <xf numFmtId="9" fontId="3" fillId="2" borderId="4" xfId="1" applyFont="1" applyFill="1" applyBorder="1"/>
    <xf numFmtId="1" fontId="3" fillId="2" borderId="4" xfId="1" applyNumberFormat="1" applyFont="1" applyFill="1" applyBorder="1"/>
    <xf numFmtId="9" fontId="3" fillId="2" borderId="5" xfId="1" applyFont="1" applyFill="1" applyBorder="1"/>
    <xf numFmtId="9" fontId="3" fillId="2" borderId="4" xfId="0" applyNumberFormat="1" applyFont="1" applyFill="1" applyBorder="1"/>
    <xf numFmtId="9" fontId="3" fillId="3" borderId="4" xfId="1" applyFont="1" applyFill="1" applyBorder="1"/>
    <xf numFmtId="1" fontId="3" fillId="3" borderId="4" xfId="1" applyNumberFormat="1" applyFont="1" applyFill="1" applyBorder="1"/>
    <xf numFmtId="9" fontId="2" fillId="0" borderId="4" xfId="1" applyFont="1" applyFill="1" applyBorder="1"/>
    <xf numFmtId="1" fontId="2" fillId="0" borderId="4" xfId="1" applyNumberFormat="1" applyFont="1" applyFill="1" applyBorder="1"/>
    <xf numFmtId="9" fontId="2" fillId="0" borderId="5" xfId="1" applyFont="1" applyFill="1" applyBorder="1"/>
    <xf numFmtId="9" fontId="2" fillId="0" borderId="7" xfId="0" applyNumberFormat="1" applyFont="1" applyFill="1" applyBorder="1"/>
    <xf numFmtId="9" fontId="2" fillId="0" borderId="15" xfId="1" applyFont="1" applyFill="1" applyBorder="1"/>
    <xf numFmtId="1" fontId="2" fillId="0" borderId="15" xfId="1" applyNumberFormat="1" applyFont="1" applyFill="1" applyBorder="1"/>
    <xf numFmtId="9" fontId="2" fillId="0" borderId="8" xfId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3" fillId="0" borderId="0" xfId="0" applyFont="1"/>
    <xf numFmtId="0" fontId="3" fillId="4" borderId="16" xfId="0" applyFont="1" applyFill="1" applyBorder="1"/>
    <xf numFmtId="0" fontId="3" fillId="0" borderId="15" xfId="0" applyFont="1" applyFill="1" applyBorder="1"/>
    <xf numFmtId="0" fontId="0" fillId="0" borderId="4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tabSelected="1" zoomScale="80" zoomScaleNormal="80" workbookViewId="0">
      <selection activeCell="S20" sqref="R20:S20"/>
    </sheetView>
  </sheetViews>
  <sheetFormatPr defaultRowHeight="15"/>
  <cols>
    <col min="1" max="1" width="18.42578125" customWidth="1"/>
    <col min="2" max="2" width="8.7109375" style="21" customWidth="1"/>
    <col min="3" max="3" width="7.7109375" customWidth="1"/>
    <col min="4" max="4" width="7.140625" customWidth="1"/>
    <col min="5" max="5" width="8" customWidth="1"/>
    <col min="6" max="7" width="7.5703125" customWidth="1"/>
    <col min="8" max="8" width="7.42578125" style="21" customWidth="1"/>
    <col min="9" max="9" width="6.140625" customWidth="1"/>
    <col min="10" max="10" width="6.42578125" customWidth="1"/>
    <col min="11" max="11" width="7.140625" customWidth="1"/>
    <col min="12" max="12" width="7.7109375" customWidth="1"/>
    <col min="13" max="13" width="7.28515625" customWidth="1"/>
    <col min="14" max="14" width="7.7109375" style="21" customWidth="1"/>
    <col min="15" max="15" width="6.5703125" bestFit="1" customWidth="1"/>
    <col min="16" max="16" width="7.5703125" customWidth="1"/>
    <col min="17" max="17" width="6" customWidth="1"/>
    <col min="18" max="18" width="5" customWidth="1"/>
    <col min="19" max="19" width="7.28515625" customWidth="1"/>
    <col min="20" max="20" width="7.42578125" style="21" customWidth="1"/>
    <col min="21" max="21" width="6.5703125" customWidth="1"/>
    <col min="22" max="22" width="8.28515625" customWidth="1"/>
    <col min="23" max="23" width="6.5703125" customWidth="1"/>
    <col min="24" max="24" width="7.42578125" customWidth="1"/>
    <col min="25" max="25" width="7.85546875" customWidth="1"/>
    <col min="26" max="26" width="6.28515625" style="21" customWidth="1"/>
    <col min="27" max="27" width="6.7109375" customWidth="1"/>
    <col min="28" max="28" width="7.42578125" customWidth="1"/>
    <col min="29" max="29" width="6.7109375" customWidth="1"/>
    <col min="30" max="30" width="5.140625" customWidth="1"/>
    <col min="31" max="31" width="7.28515625" customWidth="1"/>
    <col min="32" max="32" width="8.28515625" customWidth="1"/>
    <col min="33" max="33" width="6.85546875" customWidth="1"/>
    <col min="34" max="34" width="7.85546875" customWidth="1"/>
    <col min="35" max="35" width="7.140625" customWidth="1"/>
    <col min="36" max="36" width="6.85546875" customWidth="1"/>
    <col min="37" max="37" width="7.7109375" customWidth="1"/>
  </cols>
  <sheetData>
    <row r="1" spans="1:37">
      <c r="A1" s="1" t="s">
        <v>16</v>
      </c>
      <c r="C1" s="3"/>
      <c r="D1" s="3"/>
      <c r="E1" s="3"/>
      <c r="F1" s="3"/>
      <c r="G1" s="3"/>
      <c r="I1" s="3"/>
      <c r="J1" s="3"/>
      <c r="K1" s="3"/>
      <c r="L1" s="3"/>
      <c r="M1" s="6"/>
      <c r="N1" s="22"/>
      <c r="O1" s="6"/>
      <c r="P1" s="6"/>
      <c r="Q1" s="6"/>
      <c r="R1" s="6"/>
      <c r="S1" s="6"/>
      <c r="U1" s="3"/>
      <c r="V1" s="3"/>
      <c r="W1" s="3"/>
      <c r="X1" s="3"/>
      <c r="Y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thickBot="1">
      <c r="A2" s="4" t="s">
        <v>21</v>
      </c>
      <c r="C2" s="3"/>
      <c r="D2" s="3"/>
      <c r="E2" s="3"/>
      <c r="F2" s="3"/>
      <c r="G2" s="3"/>
      <c r="I2" s="3"/>
      <c r="J2" s="3"/>
      <c r="K2" s="3"/>
      <c r="L2" s="3"/>
      <c r="M2" s="7"/>
      <c r="N2" s="22"/>
      <c r="O2" s="7"/>
      <c r="P2" s="7"/>
      <c r="Q2" s="7"/>
      <c r="R2" s="7"/>
      <c r="S2" s="7"/>
      <c r="U2" s="3"/>
      <c r="V2" s="3"/>
      <c r="W2" s="3"/>
      <c r="X2" s="3"/>
      <c r="Y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9.25" customHeight="1" thickBot="1">
      <c r="A3" s="2"/>
      <c r="B3" s="42" t="s">
        <v>0</v>
      </c>
      <c r="C3" s="43"/>
      <c r="D3" s="43"/>
      <c r="E3" s="43"/>
      <c r="F3" s="43"/>
      <c r="G3" s="44"/>
      <c r="H3" s="42" t="s">
        <v>20</v>
      </c>
      <c r="I3" s="43"/>
      <c r="J3" s="43"/>
      <c r="K3" s="43"/>
      <c r="L3" s="43"/>
      <c r="M3" s="44"/>
      <c r="N3" s="42" t="s">
        <v>17</v>
      </c>
      <c r="O3" s="43"/>
      <c r="P3" s="43"/>
      <c r="Q3" s="43"/>
      <c r="R3" s="43"/>
      <c r="S3" s="44"/>
      <c r="T3" s="42" t="s">
        <v>1</v>
      </c>
      <c r="U3" s="43"/>
      <c r="V3" s="43"/>
      <c r="W3" s="43"/>
      <c r="X3" s="43"/>
      <c r="Y3" s="44"/>
      <c r="Z3" s="42" t="s">
        <v>2</v>
      </c>
      <c r="AA3" s="43"/>
      <c r="AB3" s="43"/>
      <c r="AC3" s="43"/>
      <c r="AD3" s="43"/>
      <c r="AE3" s="44"/>
      <c r="AF3" s="42" t="s">
        <v>3</v>
      </c>
      <c r="AG3" s="43"/>
      <c r="AH3" s="43"/>
      <c r="AI3" s="43"/>
      <c r="AJ3" s="43"/>
      <c r="AK3" s="44"/>
    </row>
    <row r="4" spans="1:37">
      <c r="A4" s="5"/>
      <c r="B4" s="45">
        <v>2013</v>
      </c>
      <c r="C4" s="45"/>
      <c r="D4" s="45">
        <v>2014</v>
      </c>
      <c r="E4" s="45"/>
      <c r="F4" s="45" t="s">
        <v>4</v>
      </c>
      <c r="G4" s="46"/>
      <c r="H4" s="45">
        <v>2013</v>
      </c>
      <c r="I4" s="45"/>
      <c r="J4" s="45">
        <v>2014</v>
      </c>
      <c r="K4" s="45"/>
      <c r="L4" s="45" t="s">
        <v>4</v>
      </c>
      <c r="M4" s="46"/>
      <c r="N4" s="45">
        <v>2013</v>
      </c>
      <c r="O4" s="45"/>
      <c r="P4" s="45">
        <v>2014</v>
      </c>
      <c r="Q4" s="45"/>
      <c r="R4" s="45" t="s">
        <v>4</v>
      </c>
      <c r="S4" s="46"/>
      <c r="T4" s="45">
        <v>2013</v>
      </c>
      <c r="U4" s="45"/>
      <c r="V4" s="45">
        <v>2014</v>
      </c>
      <c r="W4" s="45"/>
      <c r="X4" s="45" t="s">
        <v>4</v>
      </c>
      <c r="Y4" s="46"/>
      <c r="Z4" s="45">
        <v>2013</v>
      </c>
      <c r="AA4" s="45"/>
      <c r="AB4" s="45">
        <v>2014</v>
      </c>
      <c r="AC4" s="45"/>
      <c r="AD4" s="45" t="s">
        <v>4</v>
      </c>
      <c r="AE4" s="46"/>
      <c r="AF4" s="45">
        <v>2013</v>
      </c>
      <c r="AG4" s="45"/>
      <c r="AH4" s="45">
        <v>2014</v>
      </c>
      <c r="AI4" s="45"/>
      <c r="AJ4" s="45" t="s">
        <v>4</v>
      </c>
      <c r="AK4" s="46"/>
    </row>
    <row r="5" spans="1:37" ht="26.25" customHeight="1">
      <c r="A5" s="9" t="s">
        <v>8</v>
      </c>
      <c r="B5" s="11">
        <v>11147</v>
      </c>
      <c r="C5" s="10">
        <f>B5/B14</f>
        <v>0.7811492641906097</v>
      </c>
      <c r="D5" s="51">
        <v>13968</v>
      </c>
      <c r="E5" s="10">
        <f>D5/D14</f>
        <v>0.83982683982683981</v>
      </c>
      <c r="F5" s="12">
        <f>D5-B5</f>
        <v>2821</v>
      </c>
      <c r="G5" s="13">
        <f>F5/B5</f>
        <v>0.25307257558087376</v>
      </c>
      <c r="H5" s="14">
        <v>6420</v>
      </c>
      <c r="I5" s="10">
        <f>H5/H14</f>
        <v>0.728551974580118</v>
      </c>
      <c r="J5" s="51">
        <v>8188</v>
      </c>
      <c r="K5" s="10">
        <f>J5/J14</f>
        <v>0.79843978547050221</v>
      </c>
      <c r="L5" s="12">
        <f>J5-H5</f>
        <v>1768</v>
      </c>
      <c r="M5" s="13">
        <f>L5/H5</f>
        <v>0.27538940809968848</v>
      </c>
      <c r="N5" s="14">
        <v>3101</v>
      </c>
      <c r="O5" s="10">
        <f>N5/N14</f>
        <v>0.59428899961671133</v>
      </c>
      <c r="P5" s="51">
        <v>3772</v>
      </c>
      <c r="Q5" s="10">
        <f>P5/P14</f>
        <v>0.63899712010841947</v>
      </c>
      <c r="R5" s="12">
        <f>P5-N5</f>
        <v>671</v>
      </c>
      <c r="S5" s="13">
        <f>R5/N5</f>
        <v>0.2163818123186069</v>
      </c>
      <c r="T5" s="14">
        <v>8701</v>
      </c>
      <c r="U5" s="10">
        <f>T5/T14</f>
        <v>0.76304481276856972</v>
      </c>
      <c r="V5" s="51">
        <v>11156</v>
      </c>
      <c r="W5" s="10">
        <f>V5/V14</f>
        <v>0.81164059658057475</v>
      </c>
      <c r="X5" s="12">
        <f>V5-T5</f>
        <v>2455</v>
      </c>
      <c r="Y5" s="13">
        <f>X5/T5</f>
        <v>0.28215147684174235</v>
      </c>
      <c r="Z5" s="14">
        <v>3611</v>
      </c>
      <c r="AA5" s="10">
        <f>Z5/Z14</f>
        <v>0.56369029035279428</v>
      </c>
      <c r="AB5" s="51">
        <v>4034</v>
      </c>
      <c r="AC5" s="10">
        <f>AB5/AB14</f>
        <v>0.60488828909881542</v>
      </c>
      <c r="AD5" s="12">
        <f>AB5-Z5</f>
        <v>423</v>
      </c>
      <c r="AE5" s="13">
        <f>AD5/Z5</f>
        <v>0.1171420659097203</v>
      </c>
      <c r="AF5" s="12">
        <f>B5+H5+N5+T5+Z5</f>
        <v>32980</v>
      </c>
      <c r="AG5" s="10">
        <v>0.73335251798561152</v>
      </c>
      <c r="AH5" s="12">
        <f>D5+J5+P5+V5+AB5</f>
        <v>41118</v>
      </c>
      <c r="AI5" s="15">
        <v>0.79881131908099001</v>
      </c>
      <c r="AJ5" s="12">
        <f>AH5-AF5</f>
        <v>8138</v>
      </c>
      <c r="AK5" s="13">
        <f>AJ5/AF5</f>
        <v>0.24675560946027897</v>
      </c>
    </row>
    <row r="6" spans="1:37" ht="26.25" customHeight="1">
      <c r="A6" s="16" t="s">
        <v>6</v>
      </c>
      <c r="B6" s="11">
        <v>1969</v>
      </c>
      <c r="C6" s="10">
        <f>B6/B14</f>
        <v>0.13798177995795374</v>
      </c>
      <c r="D6" s="51">
        <v>1466</v>
      </c>
      <c r="E6" s="10">
        <f>D6/D14</f>
        <v>8.8143338143338149E-2</v>
      </c>
      <c r="F6" s="12">
        <f t="shared" ref="F6:F14" si="0">D6-B6</f>
        <v>-503</v>
      </c>
      <c r="G6" s="13">
        <f t="shared" ref="G6:G14" si="1">F6/B6</f>
        <v>-0.25545962417470797</v>
      </c>
      <c r="H6" s="11">
        <v>1547</v>
      </c>
      <c r="I6" s="10">
        <f>H6/H14</f>
        <v>0.17555605991829323</v>
      </c>
      <c r="J6" s="51">
        <v>1314</v>
      </c>
      <c r="K6" s="10">
        <f>J6/J14</f>
        <v>0.12813261823500732</v>
      </c>
      <c r="L6" s="12">
        <f t="shared" ref="L6:L14" si="2">J6-H6</f>
        <v>-233</v>
      </c>
      <c r="M6" s="13">
        <f t="shared" ref="M6:M14" si="3">L6/H6</f>
        <v>-0.15061409179056237</v>
      </c>
      <c r="N6" s="11">
        <v>1793</v>
      </c>
      <c r="O6" s="33">
        <f>N6/N14</f>
        <v>0.34361824453813722</v>
      </c>
      <c r="P6" s="51">
        <v>1800</v>
      </c>
      <c r="Q6" s="33">
        <f>P6/P14</f>
        <v>0.30492969676435711</v>
      </c>
      <c r="R6" s="34">
        <f t="shared" ref="R6:R14" si="4">P6-N6</f>
        <v>7</v>
      </c>
      <c r="S6" s="13">
        <f t="shared" ref="S6:S14" si="5">R6/N6</f>
        <v>3.9040713887339654E-3</v>
      </c>
      <c r="T6" s="11">
        <v>1884</v>
      </c>
      <c r="U6" s="33">
        <f>T6/T14</f>
        <v>0.16521967903183374</v>
      </c>
      <c r="V6" s="51">
        <v>1760</v>
      </c>
      <c r="W6" s="33">
        <f>V6/V14</f>
        <v>0.12804656238632231</v>
      </c>
      <c r="X6" s="12">
        <f t="shared" ref="X6:X14" si="6">V6-T6</f>
        <v>-124</v>
      </c>
      <c r="Y6" s="13">
        <f t="shared" ref="Y6:Y14" si="7">X6/T6</f>
        <v>-6.5817409766454352E-2</v>
      </c>
      <c r="Z6" s="11">
        <v>1680</v>
      </c>
      <c r="AA6" s="33">
        <f>Z6/Z14</f>
        <v>0.26225413674679987</v>
      </c>
      <c r="AB6" s="51">
        <v>1516</v>
      </c>
      <c r="AC6" s="33">
        <f>AB6/AB14</f>
        <v>0.22732043784675363</v>
      </c>
      <c r="AD6" s="12">
        <f t="shared" ref="AD6:AD14" si="8">AB6-Z6</f>
        <v>-164</v>
      </c>
      <c r="AE6" s="13">
        <f t="shared" ref="AE6:AE14" si="9">AD6/Z6</f>
        <v>-9.7619047619047619E-2</v>
      </c>
      <c r="AF6" s="12">
        <f t="shared" ref="AF6:AF14" si="10">B6+H6+N6+T6+Z6</f>
        <v>8873</v>
      </c>
      <c r="AG6" s="17">
        <v>0.16535251798561151</v>
      </c>
      <c r="AH6" s="12">
        <f t="shared" ref="AH6:AH13" si="11">D6+J6+P6+V6+AB6</f>
        <v>7856</v>
      </c>
      <c r="AI6" s="17">
        <v>0.12217244744078773</v>
      </c>
      <c r="AJ6" s="12">
        <f t="shared" ref="AJ6:AJ14" si="12">AH6-AF6</f>
        <v>-1017</v>
      </c>
      <c r="AK6" s="13">
        <f t="shared" ref="AK6:AK14" si="13">AJ6/AF6</f>
        <v>-0.11461737856418348</v>
      </c>
    </row>
    <row r="7" spans="1:37" ht="18" customHeight="1">
      <c r="A7" s="16" t="s">
        <v>7</v>
      </c>
      <c r="B7" s="18">
        <v>503</v>
      </c>
      <c r="C7" s="10">
        <f>B7/B14</f>
        <v>3.524877365101612E-2</v>
      </c>
      <c r="D7" s="51">
        <v>547</v>
      </c>
      <c r="E7" s="10">
        <f>D7/D14</f>
        <v>3.288840788840789E-2</v>
      </c>
      <c r="F7" s="12">
        <f t="shared" si="0"/>
        <v>44</v>
      </c>
      <c r="G7" s="13">
        <f t="shared" si="1"/>
        <v>8.74751491053678E-2</v>
      </c>
      <c r="H7" s="11">
        <v>204</v>
      </c>
      <c r="I7" s="10">
        <f>H7/H14</f>
        <v>2.3150249659555151E-2</v>
      </c>
      <c r="J7" s="51">
        <v>244</v>
      </c>
      <c r="K7" s="10">
        <f>J7/J14</f>
        <v>2.379327157484154E-2</v>
      </c>
      <c r="L7" s="12">
        <f t="shared" si="2"/>
        <v>40</v>
      </c>
      <c r="M7" s="13">
        <f t="shared" si="3"/>
        <v>0.19607843137254902</v>
      </c>
      <c r="N7" s="11">
        <v>64</v>
      </c>
      <c r="O7" s="10">
        <f>N7/N14</f>
        <v>1.2265235722499043E-2</v>
      </c>
      <c r="P7" s="51">
        <v>89</v>
      </c>
      <c r="Q7" s="10">
        <f>P7/P14</f>
        <v>1.5077079451126546E-2</v>
      </c>
      <c r="R7" s="12">
        <f t="shared" si="4"/>
        <v>25</v>
      </c>
      <c r="S7" s="13">
        <f t="shared" si="5"/>
        <v>0.390625</v>
      </c>
      <c r="T7" s="11">
        <v>263</v>
      </c>
      <c r="U7" s="10">
        <f>T7/T14</f>
        <v>2.3064105937034115E-2</v>
      </c>
      <c r="V7" s="51">
        <v>261</v>
      </c>
      <c r="W7" s="10">
        <f>V7/V14</f>
        <v>1.8988723172062568E-2</v>
      </c>
      <c r="X7" s="12">
        <f t="shared" si="6"/>
        <v>-2</v>
      </c>
      <c r="Y7" s="13">
        <f t="shared" si="7"/>
        <v>-7.6045627376425855E-3</v>
      </c>
      <c r="Z7" s="11">
        <v>769</v>
      </c>
      <c r="AA7" s="10">
        <f>Z7/Z14</f>
        <v>0.12004370902279113</v>
      </c>
      <c r="AB7" s="51">
        <v>789</v>
      </c>
      <c r="AC7" s="10">
        <f>AB7/AB14</f>
        <v>0.11830859199280253</v>
      </c>
      <c r="AD7" s="12">
        <f t="shared" si="8"/>
        <v>20</v>
      </c>
      <c r="AE7" s="13">
        <f t="shared" si="9"/>
        <v>2.600780234070221E-2</v>
      </c>
      <c r="AF7" s="12">
        <f t="shared" si="10"/>
        <v>1803</v>
      </c>
      <c r="AG7" s="17">
        <v>3.8561151079136692E-2</v>
      </c>
      <c r="AH7" s="12">
        <f t="shared" si="11"/>
        <v>1930</v>
      </c>
      <c r="AI7" s="17">
        <v>3.4041515124634082E-2</v>
      </c>
      <c r="AJ7" s="12">
        <f t="shared" si="12"/>
        <v>127</v>
      </c>
      <c r="AK7" s="13">
        <f t="shared" si="13"/>
        <v>7.0438158624514705E-2</v>
      </c>
    </row>
    <row r="8" spans="1:37" ht="29.25" customHeight="1">
      <c r="A8" s="27" t="s">
        <v>13</v>
      </c>
      <c r="B8" s="49">
        <f>SUM(B6:B7)</f>
        <v>2472</v>
      </c>
      <c r="C8" s="29">
        <f>B8/B14</f>
        <v>0.17323055360896986</v>
      </c>
      <c r="D8" s="28">
        <f>SUM(D6,D7)</f>
        <v>2013</v>
      </c>
      <c r="E8" s="29">
        <f>D8/D14</f>
        <v>0.12103174603174603</v>
      </c>
      <c r="F8" s="30">
        <f t="shared" si="0"/>
        <v>-459</v>
      </c>
      <c r="G8" s="31">
        <f t="shared" si="1"/>
        <v>-0.18567961165048544</v>
      </c>
      <c r="H8" s="49">
        <f>SUM(H6:H7)</f>
        <v>1751</v>
      </c>
      <c r="I8" s="29">
        <f>H8/H14</f>
        <v>0.19870630957784838</v>
      </c>
      <c r="J8" s="28">
        <f>SUM(J6,J7)</f>
        <v>1558</v>
      </c>
      <c r="K8" s="29">
        <f>J8/J14</f>
        <v>0.15192588980984886</v>
      </c>
      <c r="L8" s="30">
        <f t="shared" si="2"/>
        <v>-193</v>
      </c>
      <c r="M8" s="31">
        <f t="shared" si="3"/>
        <v>-0.11022272986864649</v>
      </c>
      <c r="N8" s="49">
        <f>SUM(N6:N7)</f>
        <v>1857</v>
      </c>
      <c r="O8" s="29">
        <f>N8/N14</f>
        <v>0.35588348026063626</v>
      </c>
      <c r="P8" s="28">
        <f>SUM(P6,P7)</f>
        <v>1889</v>
      </c>
      <c r="Q8" s="29">
        <f>P8/P14</f>
        <v>0.32000677621548368</v>
      </c>
      <c r="R8" s="30">
        <f t="shared" si="4"/>
        <v>32</v>
      </c>
      <c r="S8" s="31">
        <f t="shared" si="5"/>
        <v>1.7232094776521271E-2</v>
      </c>
      <c r="T8" s="49">
        <f>SUM(T6:T7)</f>
        <v>2147</v>
      </c>
      <c r="U8" s="29">
        <f>T8/T14</f>
        <v>0.18828378496886783</v>
      </c>
      <c r="V8" s="28">
        <f>SUM(V6,V7)</f>
        <v>2021</v>
      </c>
      <c r="W8" s="29">
        <f>V8/V14</f>
        <v>0.14703528555838485</v>
      </c>
      <c r="X8" s="30">
        <f t="shared" si="6"/>
        <v>-126</v>
      </c>
      <c r="Y8" s="31">
        <f t="shared" si="7"/>
        <v>-5.8686539357242662E-2</v>
      </c>
      <c r="Z8" s="49">
        <f>SUM(Z6:Z7)</f>
        <v>2449</v>
      </c>
      <c r="AA8" s="29">
        <f>Z8/Z14</f>
        <v>0.38229784576959103</v>
      </c>
      <c r="AB8" s="28">
        <f>SUM(AB6,AB7)</f>
        <v>2305</v>
      </c>
      <c r="AC8" s="29">
        <f>AB8/AB14</f>
        <v>0.34562902983955618</v>
      </c>
      <c r="AD8" s="30">
        <f t="shared" si="8"/>
        <v>-144</v>
      </c>
      <c r="AE8" s="31">
        <f t="shared" si="9"/>
        <v>-5.8799510004083302E-2</v>
      </c>
      <c r="AF8" s="30">
        <f t="shared" si="10"/>
        <v>10676</v>
      </c>
      <c r="AG8" s="32">
        <v>0.2039136690647482</v>
      </c>
      <c r="AH8" s="30">
        <f t="shared" si="11"/>
        <v>9786</v>
      </c>
      <c r="AI8" s="32">
        <v>0.1562139625654218</v>
      </c>
      <c r="AJ8" s="30">
        <f t="shared" si="12"/>
        <v>-890</v>
      </c>
      <c r="AK8" s="31">
        <f t="shared" si="13"/>
        <v>-8.3364556013488203E-2</v>
      </c>
    </row>
    <row r="9" spans="1:37" ht="17.25" customHeight="1">
      <c r="A9" s="9" t="s">
        <v>9</v>
      </c>
      <c r="B9" s="19">
        <v>223</v>
      </c>
      <c r="C9" s="10">
        <f>B9/B14</f>
        <v>1.5627189908899788E-2</v>
      </c>
      <c r="D9" s="51">
        <v>120</v>
      </c>
      <c r="E9" s="10">
        <f>D9/D14</f>
        <v>7.215007215007215E-3</v>
      </c>
      <c r="F9" s="12">
        <f t="shared" si="0"/>
        <v>-103</v>
      </c>
      <c r="G9" s="13">
        <f t="shared" si="1"/>
        <v>-0.46188340807174888</v>
      </c>
      <c r="H9" s="11">
        <v>118</v>
      </c>
      <c r="I9" s="10">
        <f>H9/H14</f>
        <v>1.3390830685428961E-2</v>
      </c>
      <c r="J9" s="51">
        <v>74</v>
      </c>
      <c r="K9" s="10">
        <f>J9/J14</f>
        <v>7.2159921989273521E-3</v>
      </c>
      <c r="L9" s="12">
        <f t="shared" si="2"/>
        <v>-44</v>
      </c>
      <c r="M9" s="13">
        <f t="shared" si="3"/>
        <v>-0.3728813559322034</v>
      </c>
      <c r="N9" s="11">
        <v>71</v>
      </c>
      <c r="O9" s="10">
        <f>N9/N14</f>
        <v>1.3606745879647374E-2</v>
      </c>
      <c r="P9" s="51">
        <v>42</v>
      </c>
      <c r="Q9" s="10">
        <f>P9/P14</f>
        <v>7.115026257834999E-3</v>
      </c>
      <c r="R9" s="12">
        <f t="shared" si="4"/>
        <v>-29</v>
      </c>
      <c r="S9" s="13">
        <f t="shared" si="5"/>
        <v>-0.40845070422535212</v>
      </c>
      <c r="T9" s="11">
        <v>18</v>
      </c>
      <c r="U9" s="10">
        <f>T9/T14</f>
        <v>1.5785319652722968E-3</v>
      </c>
      <c r="V9" s="51">
        <v>39</v>
      </c>
      <c r="W9" s="10">
        <f>V9/V14</f>
        <v>2.8373954165150962E-3</v>
      </c>
      <c r="X9" s="12">
        <f t="shared" si="6"/>
        <v>21</v>
      </c>
      <c r="Y9" s="13">
        <f t="shared" si="7"/>
        <v>1.1666666666666667</v>
      </c>
      <c r="Z9" s="11">
        <v>69</v>
      </c>
      <c r="AA9" s="10">
        <f>Z9/Z14</f>
        <v>1.0771152044957853E-2</v>
      </c>
      <c r="AB9" s="51">
        <v>46</v>
      </c>
      <c r="AC9" s="10">
        <f>AB9/AB14</f>
        <v>6.8975858449542658E-3</v>
      </c>
      <c r="AD9" s="12">
        <f t="shared" si="8"/>
        <v>-23</v>
      </c>
      <c r="AE9" s="13">
        <f t="shared" si="9"/>
        <v>-0.33333333333333331</v>
      </c>
      <c r="AF9" s="12">
        <f t="shared" si="10"/>
        <v>499</v>
      </c>
      <c r="AG9" s="17">
        <v>1.4647482014388489E-2</v>
      </c>
      <c r="AH9" s="12">
        <f t="shared" si="11"/>
        <v>321</v>
      </c>
      <c r="AI9" s="17">
        <v>8.6268074159496135E-3</v>
      </c>
      <c r="AJ9" s="12">
        <f t="shared" si="12"/>
        <v>-178</v>
      </c>
      <c r="AK9" s="13">
        <f t="shared" si="13"/>
        <v>-0.35671342685370744</v>
      </c>
    </row>
    <row r="10" spans="1:37" ht="15.75" customHeight="1">
      <c r="A10" s="9" t="s">
        <v>10</v>
      </c>
      <c r="B10" s="11">
        <v>389</v>
      </c>
      <c r="C10" s="10">
        <f>B10/B14</f>
        <v>2.7259985984583041E-2</v>
      </c>
      <c r="D10" s="51">
        <v>498</v>
      </c>
      <c r="E10" s="10">
        <f>D10/D14</f>
        <v>2.9942279942279944E-2</v>
      </c>
      <c r="F10" s="12">
        <f t="shared" si="0"/>
        <v>109</v>
      </c>
      <c r="G10" s="13">
        <f t="shared" si="1"/>
        <v>0.28020565552699228</v>
      </c>
      <c r="H10" s="11">
        <v>358</v>
      </c>
      <c r="I10" s="10">
        <f>H10/H14</f>
        <v>4.0626418520199728E-2</v>
      </c>
      <c r="J10" s="51">
        <v>411</v>
      </c>
      <c r="K10" s="10">
        <f>J10/J14</f>
        <v>4.0078010726474891E-2</v>
      </c>
      <c r="L10" s="12">
        <f t="shared" si="2"/>
        <v>53</v>
      </c>
      <c r="M10" s="13">
        <f t="shared" si="3"/>
        <v>0.14804469273743018</v>
      </c>
      <c r="N10" s="11">
        <v>172</v>
      </c>
      <c r="O10" s="10">
        <f>N10/N14</f>
        <v>3.2962821004216172E-2</v>
      </c>
      <c r="P10" s="51">
        <v>195</v>
      </c>
      <c r="Q10" s="10">
        <f>P10/P14</f>
        <v>3.3034050482805354E-2</v>
      </c>
      <c r="R10" s="12">
        <f t="shared" si="4"/>
        <v>23</v>
      </c>
      <c r="S10" s="13">
        <f t="shared" si="5"/>
        <v>0.13372093023255813</v>
      </c>
      <c r="T10" s="11">
        <v>423</v>
      </c>
      <c r="U10" s="10">
        <f>T10/T14</f>
        <v>3.7095501183898975E-2</v>
      </c>
      <c r="V10" s="51">
        <v>433</v>
      </c>
      <c r="W10" s="10">
        <f>V10/V14</f>
        <v>3.1502364496180428E-2</v>
      </c>
      <c r="X10" s="12">
        <f t="shared" si="6"/>
        <v>10</v>
      </c>
      <c r="Y10" s="13">
        <f t="shared" si="7"/>
        <v>2.3640661938534278E-2</v>
      </c>
      <c r="Z10" s="11">
        <v>231</v>
      </c>
      <c r="AA10" s="10">
        <f>Z10/Z14</f>
        <v>3.6059943802684985E-2</v>
      </c>
      <c r="AB10" s="51">
        <v>247</v>
      </c>
      <c r="AC10" s="10">
        <f>AB10/AB14</f>
        <v>3.7037037037037035E-2</v>
      </c>
      <c r="AD10" s="12">
        <f t="shared" si="8"/>
        <v>16</v>
      </c>
      <c r="AE10" s="13">
        <f t="shared" si="9"/>
        <v>6.9264069264069264E-2</v>
      </c>
      <c r="AF10" s="12">
        <f t="shared" si="10"/>
        <v>1573</v>
      </c>
      <c r="AG10" s="17">
        <v>3.5741007194244605E-2</v>
      </c>
      <c r="AH10" s="12">
        <f t="shared" si="11"/>
        <v>1784</v>
      </c>
      <c r="AI10" s="17">
        <v>3.1956888139803068E-2</v>
      </c>
      <c r="AJ10" s="12">
        <f t="shared" si="12"/>
        <v>211</v>
      </c>
      <c r="AK10" s="13">
        <f t="shared" si="13"/>
        <v>0.13413858868404324</v>
      </c>
    </row>
    <row r="11" spans="1:37" ht="52.5" customHeight="1">
      <c r="A11" s="9" t="s">
        <v>11</v>
      </c>
      <c r="B11" s="11">
        <v>2</v>
      </c>
      <c r="C11" s="10">
        <f>B11/B14</f>
        <v>1.4015416958654519E-4</v>
      </c>
      <c r="D11" s="51">
        <v>6</v>
      </c>
      <c r="E11" s="10">
        <f>D11/D14</f>
        <v>3.6075036075036075E-4</v>
      </c>
      <c r="F11" s="12">
        <f t="shared" si="0"/>
        <v>4</v>
      </c>
      <c r="G11" s="13">
        <f t="shared" si="1"/>
        <v>2</v>
      </c>
      <c r="H11" s="11">
        <v>125</v>
      </c>
      <c r="I11" s="10">
        <f>H11/H14</f>
        <v>1.4185201997276442E-2</v>
      </c>
      <c r="J11" s="51">
        <v>10</v>
      </c>
      <c r="K11" s="10">
        <f>J11/J14</f>
        <v>9.7513408093612868E-4</v>
      </c>
      <c r="L11" s="12">
        <f t="shared" si="2"/>
        <v>-115</v>
      </c>
      <c r="M11" s="13">
        <f t="shared" si="3"/>
        <v>-0.92</v>
      </c>
      <c r="N11" s="11">
        <v>13</v>
      </c>
      <c r="O11" s="10">
        <f>N11/N14</f>
        <v>2.4913760061326179E-3</v>
      </c>
      <c r="P11" s="51">
        <v>4</v>
      </c>
      <c r="Q11" s="10">
        <f>P11/P14</f>
        <v>6.7762154836523798E-4</v>
      </c>
      <c r="R11" s="12">
        <f t="shared" si="4"/>
        <v>-9</v>
      </c>
      <c r="S11" s="13">
        <f t="shared" si="5"/>
        <v>-0.69230769230769229</v>
      </c>
      <c r="T11" s="11">
        <v>49</v>
      </c>
      <c r="U11" s="10">
        <f>T11/T14</f>
        <v>4.2971147943523637E-3</v>
      </c>
      <c r="V11" s="51">
        <v>29</v>
      </c>
      <c r="W11" s="10">
        <f>V11/V14</f>
        <v>2.1098581302291743E-3</v>
      </c>
      <c r="X11" s="12">
        <f t="shared" si="6"/>
        <v>-20</v>
      </c>
      <c r="Y11" s="13">
        <f t="shared" si="7"/>
        <v>-0.40816326530612246</v>
      </c>
      <c r="Z11" s="11">
        <v>33</v>
      </c>
      <c r="AA11" s="10">
        <f>Z11/Z14</f>
        <v>5.1514205432407114E-3</v>
      </c>
      <c r="AB11" s="51">
        <v>27</v>
      </c>
      <c r="AC11" s="10">
        <f>AB11/AB14</f>
        <v>4.048582995951417E-3</v>
      </c>
      <c r="AD11" s="12">
        <f t="shared" si="8"/>
        <v>-6</v>
      </c>
      <c r="AE11" s="13">
        <f t="shared" si="9"/>
        <v>-0.18181818181818182</v>
      </c>
      <c r="AF11" s="12">
        <f t="shared" si="10"/>
        <v>222</v>
      </c>
      <c r="AG11" s="17">
        <v>8.4892086330935253E-3</v>
      </c>
      <c r="AH11" s="12">
        <f t="shared" si="11"/>
        <v>76</v>
      </c>
      <c r="AI11" s="17">
        <v>1.7519737425707442E-3</v>
      </c>
      <c r="AJ11" s="12">
        <f t="shared" si="12"/>
        <v>-146</v>
      </c>
      <c r="AK11" s="13">
        <f t="shared" si="13"/>
        <v>-0.65765765765765771</v>
      </c>
    </row>
    <row r="12" spans="1:37" ht="46.5" customHeight="1">
      <c r="A12" s="9" t="s">
        <v>12</v>
      </c>
      <c r="B12" s="11">
        <v>34</v>
      </c>
      <c r="C12" s="10">
        <f>B12/B14</f>
        <v>2.3826208829712684E-3</v>
      </c>
      <c r="D12" s="51">
        <v>27</v>
      </c>
      <c r="E12" s="10">
        <f>D12/D14</f>
        <v>1.6233766233766235E-3</v>
      </c>
      <c r="F12" s="12">
        <f t="shared" si="0"/>
        <v>-7</v>
      </c>
      <c r="G12" s="13">
        <f t="shared" si="1"/>
        <v>-0.20588235294117646</v>
      </c>
      <c r="H12" s="11">
        <v>40</v>
      </c>
      <c r="I12" s="10">
        <f>H12/H14</f>
        <v>4.5392646391284614E-3</v>
      </c>
      <c r="J12" s="51">
        <v>14</v>
      </c>
      <c r="K12" s="10">
        <f>J12/J14</f>
        <v>1.3651877133105802E-3</v>
      </c>
      <c r="L12" s="12">
        <f t="shared" si="2"/>
        <v>-26</v>
      </c>
      <c r="M12" s="13">
        <f t="shared" si="3"/>
        <v>-0.65</v>
      </c>
      <c r="N12" s="11">
        <v>4</v>
      </c>
      <c r="O12" s="10">
        <f>N12/N14</f>
        <v>7.6657723265619016E-4</v>
      </c>
      <c r="P12" s="51">
        <v>1</v>
      </c>
      <c r="Q12" s="10">
        <f>P12/P14</f>
        <v>1.6940538709130949E-4</v>
      </c>
      <c r="R12" s="12">
        <f t="shared" si="4"/>
        <v>-3</v>
      </c>
      <c r="S12" s="13">
        <f t="shared" si="5"/>
        <v>-0.75</v>
      </c>
      <c r="T12" s="11">
        <v>65</v>
      </c>
      <c r="U12" s="10">
        <f>T12/T14</f>
        <v>5.7002543190388492E-3</v>
      </c>
      <c r="V12" s="51">
        <v>67</v>
      </c>
      <c r="W12" s="10">
        <f>V12/V14</f>
        <v>4.8744998181156785E-3</v>
      </c>
      <c r="X12" s="12">
        <f t="shared" si="6"/>
        <v>2</v>
      </c>
      <c r="Y12" s="13">
        <f t="shared" si="7"/>
        <v>3.0769230769230771E-2</v>
      </c>
      <c r="Z12" s="11">
        <v>13</v>
      </c>
      <c r="AA12" s="10">
        <f>Z12/Z14</f>
        <v>2.0293474867311896E-3</v>
      </c>
      <c r="AB12" s="51">
        <v>10</v>
      </c>
      <c r="AC12" s="10">
        <f>AB12/AB14</f>
        <v>1.49947518368571E-3</v>
      </c>
      <c r="AD12" s="12">
        <f t="shared" si="8"/>
        <v>-3</v>
      </c>
      <c r="AE12" s="13">
        <f t="shared" si="9"/>
        <v>-0.23076923076923078</v>
      </c>
      <c r="AF12" s="12">
        <f t="shared" si="10"/>
        <v>156</v>
      </c>
      <c r="AG12" s="17">
        <v>3.8561151079136691E-3</v>
      </c>
      <c r="AH12" s="12">
        <f t="shared" si="11"/>
        <v>119</v>
      </c>
      <c r="AI12" s="17">
        <v>2.639049055264792E-3</v>
      </c>
      <c r="AJ12" s="12">
        <f t="shared" si="12"/>
        <v>-37</v>
      </c>
      <c r="AK12" s="13">
        <f t="shared" si="13"/>
        <v>-0.23717948717948717</v>
      </c>
    </row>
    <row r="13" spans="1:37" ht="30.75" customHeight="1" thickBot="1">
      <c r="A13" s="23" t="s">
        <v>15</v>
      </c>
      <c r="B13" s="50">
        <v>0</v>
      </c>
      <c r="C13" s="35">
        <f>B13/B14</f>
        <v>0</v>
      </c>
      <c r="D13" s="51">
        <v>0</v>
      </c>
      <c r="E13" s="35">
        <f>D13/D14</f>
        <v>0</v>
      </c>
      <c r="F13" s="36">
        <f t="shared" si="0"/>
        <v>0</v>
      </c>
      <c r="G13" s="37" t="e">
        <f t="shared" si="1"/>
        <v>#DIV/0!</v>
      </c>
      <c r="H13" s="50">
        <v>0</v>
      </c>
      <c r="I13" s="35">
        <f>H13/H14</f>
        <v>0</v>
      </c>
      <c r="J13" s="51">
        <v>0</v>
      </c>
      <c r="K13" s="35">
        <f>J13/J14</f>
        <v>0</v>
      </c>
      <c r="L13" s="36">
        <f t="shared" si="2"/>
        <v>0</v>
      </c>
      <c r="M13" s="37" t="e">
        <f t="shared" si="3"/>
        <v>#DIV/0!</v>
      </c>
      <c r="N13" s="50">
        <v>0</v>
      </c>
      <c r="O13" s="35">
        <f>N13/N14</f>
        <v>0</v>
      </c>
      <c r="P13" s="51">
        <v>0</v>
      </c>
      <c r="Q13" s="35">
        <f>P13/P14</f>
        <v>0</v>
      </c>
      <c r="R13" s="36">
        <f t="shared" si="4"/>
        <v>0</v>
      </c>
      <c r="S13" s="37" t="e">
        <f t="shared" si="5"/>
        <v>#DIV/0!</v>
      </c>
      <c r="T13" s="18">
        <v>0</v>
      </c>
      <c r="U13" s="35">
        <f>T13/T14</f>
        <v>0</v>
      </c>
      <c r="V13" s="51">
        <v>0</v>
      </c>
      <c r="W13" s="35">
        <f>V13/V14</f>
        <v>0</v>
      </c>
      <c r="X13" s="36">
        <f t="shared" si="6"/>
        <v>0</v>
      </c>
      <c r="Y13" s="37" t="e">
        <f t="shared" si="7"/>
        <v>#DIV/0!</v>
      </c>
      <c r="Z13" s="18">
        <v>0</v>
      </c>
      <c r="AA13" s="35">
        <f>Z13/Z14</f>
        <v>0</v>
      </c>
      <c r="AB13" s="51">
        <v>0</v>
      </c>
      <c r="AC13" s="35">
        <f>AB13/AB14</f>
        <v>0</v>
      </c>
      <c r="AD13" s="36">
        <f t="shared" si="8"/>
        <v>0</v>
      </c>
      <c r="AE13" s="37" t="e">
        <f t="shared" si="9"/>
        <v>#DIV/0!</v>
      </c>
      <c r="AF13" s="36">
        <f t="shared" si="10"/>
        <v>0</v>
      </c>
      <c r="AG13" s="38">
        <v>0</v>
      </c>
      <c r="AH13" s="36">
        <f t="shared" si="11"/>
        <v>0</v>
      </c>
      <c r="AI13" s="38">
        <v>0</v>
      </c>
      <c r="AJ13" s="36">
        <f t="shared" si="12"/>
        <v>0</v>
      </c>
      <c r="AK13" s="37" t="e">
        <f t="shared" si="13"/>
        <v>#DIV/0!</v>
      </c>
    </row>
    <row r="14" spans="1:37" ht="15.75" thickBot="1">
      <c r="A14" s="24" t="s">
        <v>5</v>
      </c>
      <c r="B14" s="25">
        <v>14270</v>
      </c>
      <c r="C14" s="39">
        <f>B14/B14</f>
        <v>1</v>
      </c>
      <c r="D14" s="25">
        <f>SUM(D5,D6,D7,D9,D10,D11,D12,D13)</f>
        <v>16632</v>
      </c>
      <c r="E14" s="39">
        <f>D14/D14</f>
        <v>1</v>
      </c>
      <c r="F14" s="40">
        <f t="shared" si="0"/>
        <v>2362</v>
      </c>
      <c r="G14" s="41">
        <f t="shared" si="1"/>
        <v>0.16552207428170987</v>
      </c>
      <c r="H14" s="25">
        <f>SUM(H5,H6,H7,H9,H10,H11,H12,H13)</f>
        <v>8812</v>
      </c>
      <c r="I14" s="39">
        <f>H14/H14</f>
        <v>1</v>
      </c>
      <c r="J14" s="25">
        <f>SUM(J5,J8,J9,J10,J11,J12,J13)</f>
        <v>10255</v>
      </c>
      <c r="K14" s="39">
        <f>J14/J14</f>
        <v>1</v>
      </c>
      <c r="L14" s="40">
        <f t="shared" si="2"/>
        <v>1443</v>
      </c>
      <c r="M14" s="41">
        <f t="shared" si="3"/>
        <v>0.16375397185655924</v>
      </c>
      <c r="N14" s="25">
        <f>SUM(N5,N8,N9,N10,N11,N12,N13)</f>
        <v>5218</v>
      </c>
      <c r="O14" s="39">
        <f>N14/N14</f>
        <v>1</v>
      </c>
      <c r="P14" s="25">
        <f>SUM(P5,P6,P7,P9,P10,P11,P12,P13)</f>
        <v>5903</v>
      </c>
      <c r="Q14" s="39">
        <f>P14/P14</f>
        <v>1</v>
      </c>
      <c r="R14" s="40">
        <f t="shared" si="4"/>
        <v>685</v>
      </c>
      <c r="S14" s="41">
        <f t="shared" si="5"/>
        <v>0.13127635109237257</v>
      </c>
      <c r="T14" s="25">
        <f>SUM(T5,T8,T9,T10,T11,T12,T13)</f>
        <v>11403</v>
      </c>
      <c r="U14" s="39">
        <f>T14/T14</f>
        <v>1</v>
      </c>
      <c r="V14" s="25">
        <f>SUM(V13,V12,V11,V10,V9,V8,V5)</f>
        <v>13745</v>
      </c>
      <c r="W14" s="39">
        <f>V14/V14</f>
        <v>1</v>
      </c>
      <c r="X14" s="40">
        <f t="shared" si="6"/>
        <v>2342</v>
      </c>
      <c r="Y14" s="41">
        <f t="shared" si="7"/>
        <v>0.2053845479259844</v>
      </c>
      <c r="Z14" s="25">
        <f>SUM(Z5,Z8,Z9,Z10,Z11,Z12,Z13)</f>
        <v>6406</v>
      </c>
      <c r="AA14" s="39">
        <f>Z14/Z14</f>
        <v>1</v>
      </c>
      <c r="AB14" s="25">
        <f>SUM(AB5,AB8,AB9,AB10,AB11,AB12,AB13)</f>
        <v>6669</v>
      </c>
      <c r="AC14" s="39">
        <f>AB14/AB14</f>
        <v>1</v>
      </c>
      <c r="AD14" s="40">
        <f t="shared" si="8"/>
        <v>263</v>
      </c>
      <c r="AE14" s="41">
        <f t="shared" si="9"/>
        <v>4.1055260693100219E-2</v>
      </c>
      <c r="AF14" s="40">
        <f t="shared" si="10"/>
        <v>46109</v>
      </c>
      <c r="AG14" s="26">
        <v>1</v>
      </c>
      <c r="AH14" s="25">
        <f>SUM(AB14,V14,P14,J14,D14)</f>
        <v>53204</v>
      </c>
      <c r="AI14" s="26">
        <v>1</v>
      </c>
      <c r="AJ14" s="40">
        <f t="shared" si="12"/>
        <v>7095</v>
      </c>
      <c r="AK14" s="41">
        <f t="shared" si="13"/>
        <v>0.15387451473681926</v>
      </c>
    </row>
    <row r="15" spans="1:37" ht="21.75" customHeight="1">
      <c r="A15" s="47" t="s">
        <v>18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3"/>
      <c r="M15" s="3"/>
      <c r="O15" s="3"/>
      <c r="P15" s="3"/>
      <c r="Q15" s="3"/>
      <c r="R15" s="3"/>
      <c r="S15" s="3"/>
      <c r="U15" s="3"/>
      <c r="V15" s="3"/>
      <c r="W15" s="3"/>
      <c r="X15" s="3"/>
      <c r="Y15" s="3"/>
      <c r="AA15" s="3"/>
      <c r="AB15" s="3"/>
      <c r="AC15" s="3"/>
      <c r="AD15" s="3"/>
      <c r="AE15" s="3"/>
      <c r="AF15" s="3"/>
      <c r="AG15" s="3"/>
      <c r="AH15" s="3"/>
      <c r="AI15" s="8"/>
      <c r="AJ15" s="3"/>
      <c r="AK15" s="3"/>
    </row>
    <row r="16" spans="1:37">
      <c r="A16" s="20" t="s">
        <v>19</v>
      </c>
      <c r="C16" s="3"/>
      <c r="D16" s="3"/>
      <c r="E16" s="3"/>
      <c r="F16" s="3"/>
      <c r="G16" s="3"/>
      <c r="H16"/>
      <c r="I16" s="3"/>
      <c r="J16" s="21"/>
      <c r="K16" s="3"/>
      <c r="L16" s="3"/>
      <c r="M16" s="3"/>
      <c r="N16" s="3"/>
      <c r="O16" s="3"/>
      <c r="P16" s="2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>
      <c r="A17" s="3"/>
      <c r="C17" s="3"/>
      <c r="D17" s="3"/>
      <c r="E17" s="3"/>
      <c r="F17" s="3"/>
      <c r="H17"/>
      <c r="I17" s="3"/>
      <c r="J17" s="48" t="s">
        <v>14</v>
      </c>
      <c r="K17" s="3"/>
      <c r="M17" s="3"/>
      <c r="N17" s="3"/>
      <c r="O17" s="3"/>
      <c r="P17" s="2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>
      <c r="H18"/>
      <c r="N18"/>
      <c r="T18"/>
      <c r="Z18"/>
    </row>
    <row r="19" spans="1:27">
      <c r="B19"/>
      <c r="H19"/>
      <c r="I19" s="21"/>
      <c r="N19"/>
      <c r="T19"/>
      <c r="Z19"/>
    </row>
    <row r="20" spans="1:27">
      <c r="B20"/>
      <c r="H20"/>
      <c r="I20" s="21"/>
      <c r="N20"/>
      <c r="T20"/>
      <c r="Z20"/>
    </row>
    <row r="21" spans="1:27">
      <c r="B21"/>
      <c r="H21"/>
      <c r="I21" s="21"/>
      <c r="N21"/>
      <c r="T21"/>
      <c r="Z21"/>
    </row>
    <row r="22" spans="1:27">
      <c r="B22"/>
      <c r="H22"/>
      <c r="I22" s="21"/>
      <c r="N22"/>
      <c r="T22"/>
      <c r="Z22"/>
    </row>
    <row r="23" spans="1:27">
      <c r="B23"/>
      <c r="H23"/>
      <c r="N23"/>
      <c r="T23"/>
      <c r="Z23"/>
    </row>
    <row r="24" spans="1:27">
      <c r="B24"/>
      <c r="H24"/>
      <c r="N24"/>
      <c r="T24"/>
      <c r="Z24"/>
    </row>
    <row r="25" spans="1:27">
      <c r="B25"/>
      <c r="H25"/>
      <c r="N25"/>
      <c r="T25"/>
      <c r="Z25"/>
    </row>
    <row r="26" spans="1:27">
      <c r="B26"/>
      <c r="H26"/>
      <c r="N26"/>
      <c r="T26"/>
      <c r="Z26"/>
    </row>
    <row r="27" spans="1:27">
      <c r="B27"/>
      <c r="H27"/>
      <c r="N27"/>
      <c r="T27"/>
      <c r="Z27"/>
    </row>
    <row r="28" spans="1:27">
      <c r="B28"/>
      <c r="H28"/>
      <c r="N28"/>
      <c r="T28"/>
      <c r="Z28"/>
    </row>
    <row r="29" spans="1:27">
      <c r="N29"/>
      <c r="T29"/>
      <c r="Z29"/>
    </row>
    <row r="30" spans="1:27">
      <c r="N30"/>
    </row>
    <row r="31" spans="1:27">
      <c r="N31"/>
    </row>
    <row r="32" spans="1:27">
      <c r="N32"/>
    </row>
    <row r="33" spans="14:14">
      <c r="N33"/>
    </row>
    <row r="34" spans="14:14">
      <c r="N34"/>
    </row>
    <row r="35" spans="14:14">
      <c r="N35"/>
    </row>
  </sheetData>
  <mergeCells count="25">
    <mergeCell ref="B3:G3"/>
    <mergeCell ref="H3:M3"/>
    <mergeCell ref="H4:I4"/>
    <mergeCell ref="B4:C4"/>
    <mergeCell ref="F4:G4"/>
    <mergeCell ref="A15:K15"/>
    <mergeCell ref="V4:W4"/>
    <mergeCell ref="T4:U4"/>
    <mergeCell ref="L4:M4"/>
    <mergeCell ref="D4:E4"/>
    <mergeCell ref="N4:O4"/>
    <mergeCell ref="P4:Q4"/>
    <mergeCell ref="R4:S4"/>
    <mergeCell ref="J4:K4"/>
    <mergeCell ref="N3:S3"/>
    <mergeCell ref="AF3:AK3"/>
    <mergeCell ref="AF4:AG4"/>
    <mergeCell ref="AH4:AI4"/>
    <mergeCell ref="AJ4:AK4"/>
    <mergeCell ref="T3:Y3"/>
    <mergeCell ref="X4:Y4"/>
    <mergeCell ref="AD4:AE4"/>
    <mergeCell ref="Z3:AE3"/>
    <mergeCell ref="Z4:AA4"/>
    <mergeCell ref="AB4:AC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2014-03-05T08:16:39Z</cp:lastPrinted>
  <dcterms:created xsi:type="dcterms:W3CDTF">2011-02-02T11:32:10Z</dcterms:created>
  <dcterms:modified xsi:type="dcterms:W3CDTF">2014-03-05T08:41:16Z</dcterms:modified>
</cp:coreProperties>
</file>